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osh-5\Desktop\قراردادهای 14000\اسنادتاکستان1400\"/>
    </mc:Choice>
  </mc:AlternateContent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44" i="1" l="1"/>
  <c r="H39" i="1"/>
  <c r="H40" i="1"/>
  <c r="H41" i="1"/>
  <c r="H42" i="1"/>
  <c r="H43" i="1"/>
  <c r="H38" i="1"/>
  <c r="G39" i="1"/>
  <c r="G40" i="1"/>
  <c r="G41" i="1"/>
  <c r="G42" i="1"/>
  <c r="G43" i="1"/>
  <c r="G38" i="1"/>
  <c r="D7" i="1" l="1"/>
  <c r="E6" i="1"/>
  <c r="E7" i="1"/>
  <c r="E8" i="1"/>
  <c r="E9" i="1"/>
  <c r="E10" i="1"/>
  <c r="E11" i="1"/>
  <c r="E12" i="1"/>
  <c r="E13" i="1"/>
  <c r="E14" i="1"/>
  <c r="E15" i="1"/>
  <c r="E5" i="1"/>
  <c r="D6" i="1" l="1"/>
  <c r="D8" i="1"/>
  <c r="D9" i="1"/>
  <c r="D10" i="1"/>
  <c r="D11" i="1"/>
  <c r="D12" i="1"/>
  <c r="D13" i="1"/>
  <c r="D14" i="1"/>
  <c r="D15" i="1"/>
  <c r="D5" i="1"/>
  <c r="C15" i="1" l="1"/>
  <c r="F14" i="1"/>
  <c r="F13" i="1"/>
  <c r="F12" i="1"/>
  <c r="F11" i="1"/>
  <c r="F10" i="1"/>
  <c r="F9" i="1"/>
  <c r="F8" i="1"/>
  <c r="F7" i="1"/>
  <c r="F5" i="1"/>
  <c r="F6" i="1" l="1"/>
  <c r="F15" i="1" s="1"/>
  <c r="H144" i="1"/>
  <c r="H145" i="1"/>
  <c r="H146" i="1"/>
  <c r="H147" i="1"/>
  <c r="H148" i="1"/>
  <c r="H143" i="1"/>
  <c r="G149" i="1"/>
  <c r="G70" i="1"/>
  <c r="C114" i="1"/>
  <c r="F149" i="1"/>
  <c r="C149" i="1"/>
  <c r="B149" i="1"/>
  <c r="H109" i="1"/>
  <c r="H110" i="1"/>
  <c r="H111" i="1"/>
  <c r="H112" i="1"/>
  <c r="H113" i="1"/>
  <c r="H108" i="1"/>
  <c r="G114" i="1"/>
  <c r="F114" i="1"/>
  <c r="E114" i="1"/>
  <c r="D114" i="1"/>
  <c r="B114" i="1"/>
  <c r="D76" i="1"/>
  <c r="C76" i="1"/>
  <c r="B44" i="1"/>
  <c r="C44" i="1"/>
  <c r="E76" i="1" l="1"/>
  <c r="H149" i="1"/>
  <c r="E149" i="1"/>
  <c r="D149" i="1"/>
  <c r="H114" i="1"/>
  <c r="F44" i="1"/>
  <c r="E44" i="1"/>
  <c r="G44" i="1" s="1"/>
  <c r="H44" i="1" s="1"/>
  <c r="B71" i="1" l="1"/>
  <c r="B76" i="1" l="1"/>
  <c r="F71" i="1"/>
  <c r="G71" i="1" l="1"/>
  <c r="G76" i="1" s="1"/>
  <c r="F76" i="1"/>
</calcChain>
</file>

<file path=xl/sharedStrings.xml><?xml version="1.0" encoding="utf-8"?>
<sst xmlns="http://schemas.openxmlformats.org/spreadsheetml/2006/main" count="120" uniqueCount="78">
  <si>
    <t>Column1</t>
  </si>
  <si>
    <t>Column2</t>
  </si>
  <si>
    <t>Column3</t>
  </si>
  <si>
    <t>Column5</t>
  </si>
  <si>
    <t>Column7</t>
  </si>
  <si>
    <t>Column8</t>
  </si>
  <si>
    <t>عنوان</t>
  </si>
  <si>
    <t>مسکن</t>
  </si>
  <si>
    <t>جمع کل</t>
  </si>
  <si>
    <t>Column72</t>
  </si>
  <si>
    <t>قزوین</t>
  </si>
  <si>
    <t>تاکستان</t>
  </si>
  <si>
    <t>البرز</t>
  </si>
  <si>
    <t>بوئین زهرا</t>
  </si>
  <si>
    <t>آبیک</t>
  </si>
  <si>
    <t>آوج</t>
  </si>
  <si>
    <t>خدمات مشترکین</t>
  </si>
  <si>
    <t xml:space="preserve">  مامور بازدید وتشخیص </t>
  </si>
  <si>
    <t xml:space="preserve">جمع </t>
  </si>
  <si>
    <t>جدول تعداد نیروی انسانی مورد نیاز در بخش امور مشترکین شهرستانها</t>
  </si>
  <si>
    <t>هزینه های بالاسری</t>
  </si>
  <si>
    <t xml:space="preserve"> وصول مطالبات آب بهاء</t>
  </si>
  <si>
    <t>عنوان شهرستان</t>
  </si>
  <si>
    <t>ملزومات مصرفی واداری</t>
  </si>
  <si>
    <t xml:space="preserve">خرید و شارژ کارتریج </t>
  </si>
  <si>
    <t>آب،برق،گاز،تلفن و...</t>
  </si>
  <si>
    <t>جدول هزینه های حفاری و نصب انشعابات امور مشترکین شهرستانها</t>
  </si>
  <si>
    <t>اجاره وانت پیکان</t>
  </si>
  <si>
    <t xml:space="preserve"> هزینه حفاری و نصب</t>
  </si>
  <si>
    <t>هزینه بیمه</t>
  </si>
  <si>
    <t>Column22</t>
  </si>
  <si>
    <t>کاغذ قبوض آب بهاء</t>
  </si>
  <si>
    <t xml:space="preserve">کاغذ مصرفی A4 </t>
  </si>
  <si>
    <t xml:space="preserve">                    جدول هزینه های بالاسری امور مشترکین شهرستانها</t>
  </si>
  <si>
    <t xml:space="preserve">هزینه بیمه مسوولیت </t>
  </si>
  <si>
    <t>هزینه نیروی انسانی(مشترکین)</t>
  </si>
  <si>
    <t xml:space="preserve"> وسیله نقلیه (بازدیدها)</t>
  </si>
  <si>
    <t xml:space="preserve">جدول هزینه های کل پیمانکار امور مشترکین در سطح شهرستانها </t>
  </si>
  <si>
    <t>تاکستان(35261)</t>
  </si>
  <si>
    <t xml:space="preserve"> حفاری ونصب(هر اشتراک700000)</t>
  </si>
  <si>
    <t xml:space="preserve"> کمپرسور(8متر300000 ریال)</t>
  </si>
  <si>
    <t>کاتر(8متر250000 ریال)</t>
  </si>
  <si>
    <t>Column722</t>
  </si>
  <si>
    <t>هزینه لوله گذاری</t>
  </si>
  <si>
    <t>هزینه بیل مکانیکی</t>
  </si>
  <si>
    <t>قزوین()</t>
  </si>
  <si>
    <t>البرز()</t>
  </si>
  <si>
    <t>بوئین زهرا()</t>
  </si>
  <si>
    <t>آبیک()</t>
  </si>
  <si>
    <t>آوج()</t>
  </si>
  <si>
    <t>قزوین( فقره)</t>
  </si>
  <si>
    <t>تاکستان( فقره)</t>
  </si>
  <si>
    <t>البرز( فقره)</t>
  </si>
  <si>
    <t>بوئین زهرا( فقره)</t>
  </si>
  <si>
    <t>آبیک( فقره)</t>
  </si>
  <si>
    <t>آوج( فقره)</t>
  </si>
  <si>
    <t>ردبف</t>
  </si>
  <si>
    <t>جمع</t>
  </si>
  <si>
    <t>حفوق</t>
  </si>
  <si>
    <t>خواروبار</t>
  </si>
  <si>
    <t>حق اولاد</t>
  </si>
  <si>
    <t>سنوات یک ماهه</t>
  </si>
  <si>
    <t>عیدی یک ماهه</t>
  </si>
  <si>
    <t>هزینه لباس ماهانه</t>
  </si>
  <si>
    <t>بن نقدی ماهانه</t>
  </si>
  <si>
    <t>مرخصی 9روز ماهانه</t>
  </si>
  <si>
    <t>اضافه کاری</t>
  </si>
  <si>
    <t>جمغ</t>
  </si>
  <si>
    <t>حقوق ماهانه سال 1400</t>
  </si>
  <si>
    <t>قرائت توزیع قبوض شهری</t>
  </si>
  <si>
    <t xml:space="preserve"> قرائت توزیع روستای</t>
  </si>
  <si>
    <t>قزوین شهر کوهین یک نفر و منطقه چوبیندر یک نفر و GISیک نفر نیرو در نظرگرفته شده است</t>
  </si>
  <si>
    <t>حقوق از1400.08.01تا1400.12.30</t>
  </si>
  <si>
    <t>حقوق از1401.01.01تا1401.08.1</t>
  </si>
  <si>
    <t>فقط شهری</t>
  </si>
  <si>
    <t>Column9</t>
  </si>
  <si>
    <t>حقوق یک نفر نیروی امور مشترکین بر اساس قانون کار به  مدت 12    ماه (ارقام به ریال) به روش سایر سطوح دستمزدی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</si>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</sst>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_-* #,##0\-;_-* &quot;-&quot;_-;_-@_-"/>
    <numFmt numFmtId="43" formatCode="_-* #,##0.00_-;_-* #,##0.00\-;_-* &quot;-&quot;??_-;_-@_-"/>
    <numFmt numFmtId="164" formatCode="#,##0_-"/>
  </numFmts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2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164" fontId="0" fillId="3" borderId="0" xfId="0" applyNumberFormat="1" applyFill="1"/>
    <xf numFmtId="41" fontId="0" fillId="0" borderId="0" xfId="1" applyNumberFormat="1" applyFont="1" applyAlignment="1">
      <alignment vertical="center"/>
    </xf>
    <xf numFmtId="41" fontId="0" fillId="0" borderId="0" xfId="0" applyNumberFormat="1"/>
    <xf numFmtId="43" fontId="0" fillId="0" borderId="0" xfId="0" applyNumberFormat="1"/>
    <xf numFmtId="41" fontId="0" fillId="0" borderId="0" xfId="1" applyNumberFormat="1" applyFont="1"/>
    <xf numFmtId="0" fontId="7" fillId="0" borderId="0" xfId="0" applyFont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2">
    <cellStyle name="Comma" xfId="1" builtinId="3"/>
    <cellStyle name="Normal" xfId="0" builtinId="0"/>
  </cellStyles>
  <dxfs count="10">
    <dxf>
      <numFmt numFmtId="164" formatCode="#,##0_-"/>
      <fill>
        <patternFill patternType="solid">
          <fgColor indexed="64"/>
          <bgColor theme="4" tint="0.79998168889431442"/>
        </patternFill>
      </fill>
      <alignment horizontal="center" vertical="bottom" textRotation="0" wrapText="0" relativeIndent="0" justifyLastLine="0" shrinkToFit="0" readingOrder="0"/>
    </dxf>
    <dxf>
      <numFmt numFmtId="164" formatCode="#,##0_-"/>
      <fill>
        <patternFill patternType="solid">
          <fgColor indexed="64"/>
          <bgColor theme="4" tint="0.79998168889431442"/>
        </patternFill>
      </fill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numFmt numFmtId="164" formatCode="#,##0_-"/>
      <fill>
        <patternFill patternType="solid">
          <fgColor indexed="64"/>
          <bgColor theme="4" tint="0.79998168889431442"/>
        </patternFill>
      </fill>
      <alignment horizontal="center" vertical="bottom" textRotation="0" wrapText="0" relativeIndent="0" justifyLastLine="0" shrinkToFit="0" readingOrder="0"/>
    </dxf>
    <dxf>
      <numFmt numFmtId="164" formatCode="#,##0_-"/>
      <fill>
        <patternFill patternType="solid">
          <fgColor indexed="64"/>
          <bgColor theme="4" tint="0.79998168889431442"/>
        </patternFill>
      </fill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numFmt numFmtId="164" formatCode="#,##0_-"/>
      <fill>
        <patternFill patternType="solid">
          <fgColor indexed="64"/>
          <bgColor theme="4" tint="0.79998168889431442"/>
        </patternFill>
      </fill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numFmt numFmtId="164" formatCode="#,##0_-"/>
      <fill>
        <patternFill patternType="solid">
          <fgColor indexed="64"/>
          <bgColor theme="4" tint="0.79998168889431442"/>
        </patternFill>
      </fill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22" displayName="Table22" ref="A36:H44" totalsRowShown="0">
  <autoFilter ref="A36:H44"/>
  <tableColumns count="8">
    <tableColumn id="1" name="Column1" dataDxfId="9"/>
    <tableColumn id="2" name="Column2"/>
    <tableColumn id="3" name="Column3"/>
    <tableColumn id="5" name="Column5"/>
    <tableColumn id="7" name="Column7"/>
    <tableColumn id="4" name="Column72" dataDxfId="8"/>
    <tableColumn id="8" name="Column8"/>
    <tableColumn id="6" name="Column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le224" displayName="Table224" ref="A68:G76" totalsRowShown="0">
  <autoFilter ref="A68:G76"/>
  <tableColumns count="7">
    <tableColumn id="1" name="Column1" dataDxfId="7"/>
    <tableColumn id="2" name="Column2"/>
    <tableColumn id="3" name="Column3"/>
    <tableColumn id="5" name="Column5"/>
    <tableColumn id="7" name="Column7"/>
    <tableColumn id="4" name="Column72" dataDxfId="6"/>
    <tableColumn id="8" name="Column8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4" name="Table225" displayName="Table225" ref="A106:H114" totalsRowShown="0">
  <autoFilter ref="A106:H114"/>
  <tableColumns count="8">
    <tableColumn id="1" name="Column1" dataDxfId="5"/>
    <tableColumn id="2" name="Column2"/>
    <tableColumn id="6" name="Column22" dataDxfId="4"/>
    <tableColumn id="3" name="Column3"/>
    <tableColumn id="5" name="Column5"/>
    <tableColumn id="7" name="Column7"/>
    <tableColumn id="4" name="Column72" dataDxfId="3"/>
    <tableColumn id="8" name="Column8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5" name="Table2256" displayName="Table2256" ref="A141:H149" totalsRowShown="0">
  <autoFilter ref="A141:H149"/>
  <tableColumns count="8">
    <tableColumn id="1" name="Column1" dataDxfId="2"/>
    <tableColumn id="2" name="Column2"/>
    <tableColumn id="3" name="Column3"/>
    <tableColumn id="5" name="Column5"/>
    <tableColumn id="7" name="Column7"/>
    <tableColumn id="4" name="Column72" dataDxfId="1"/>
    <tableColumn id="8" name="Column8"/>
    <tableColumn id="6" name="Column722" dataDxfId="0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6" name="Table27" displayName="Table27" ref="A3:G16" totalsRowShown="0">
  <autoFilter ref="A3:G16"/>
  <tableColumns count="7">
    <tableColumn id="1" name="Column1"/>
    <tableColumn id="2" name="Column2"/>
    <tableColumn id="3" name=" "/>
    <tableColumn id="5" name="Column5"/>
    <tableColumn id="7" name="Column7"/>
    <tableColumn id="4" name="Column72"/>
    <tableColumn id="8" name="Column8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9"/>
  <sheetViews>
    <sheetView rightToLeft="1" tabSelected="1" topLeftCell="A3" workbookViewId="0">
      <selection activeCell="C3" sqref="C3"/>
    </sheetView>
  </sheetViews>
  <sheetFormatPr defaultRowHeight="14.25" x14ac:dyDescent="0.2"/>
  <cols>
    <col min="1" max="1" width="14.375" customWidth="1"/>
    <col min="2" max="2" width="15.375" customWidth="1"/>
    <col min="3" max="3" width="14.375" customWidth="1"/>
    <col min="4" max="4" width="16" customWidth="1"/>
    <col min="5" max="5" width="16.125" customWidth="1"/>
    <col min="6" max="6" width="17" customWidth="1"/>
    <col min="7" max="7" width="15.375" customWidth="1"/>
    <col min="8" max="8" width="14.875" customWidth="1"/>
    <col min="9" max="9" width="10.125" customWidth="1"/>
  </cols>
  <sheetData>
    <row r="2" spans="1:7" ht="18.75" x14ac:dyDescent="0.45">
      <c r="C2" s="15" t="s">
        <v>76</v>
      </c>
    </row>
    <row r="3" spans="1:7" x14ac:dyDescent="0.2">
      <c r="A3" t="s">
        <v>0</v>
      </c>
      <c r="B3" t="s">
        <v>1</v>
      </c>
      <c r="C3" t="s">
        <v>77</v>
      </c>
      <c r="D3" t="s">
        <v>3</v>
      </c>
      <c r="E3" t="s">
        <v>4</v>
      </c>
      <c r="F3" t="s">
        <v>9</v>
      </c>
      <c r="G3" t="s">
        <v>5</v>
      </c>
    </row>
    <row r="4" spans="1:7" s="9" customFormat="1" ht="18" customHeight="1" x14ac:dyDescent="0.2">
      <c r="A4" s="16" t="s">
        <v>56</v>
      </c>
      <c r="B4" s="16" t="s">
        <v>6</v>
      </c>
      <c r="C4" s="16" t="s">
        <v>68</v>
      </c>
      <c r="D4" s="16" t="s">
        <v>72</v>
      </c>
      <c r="E4" s="16" t="s">
        <v>73</v>
      </c>
      <c r="F4" s="16" t="s">
        <v>57</v>
      </c>
      <c r="G4"/>
    </row>
    <row r="5" spans="1:7" x14ac:dyDescent="0.2">
      <c r="A5" s="16">
        <v>1</v>
      </c>
      <c r="B5" s="16" t="s">
        <v>58</v>
      </c>
      <c r="C5" s="17">
        <v>32609373</v>
      </c>
      <c r="D5" s="17">
        <f>C5*5</f>
        <v>163046865</v>
      </c>
      <c r="E5" s="17">
        <f>C5*7*1.3</f>
        <v>296745294.30000001</v>
      </c>
      <c r="F5" s="17">
        <f>D5+E5</f>
        <v>459792159.30000001</v>
      </c>
    </row>
    <row r="6" spans="1:7" x14ac:dyDescent="0.2">
      <c r="A6" s="16">
        <v>2</v>
      </c>
      <c r="B6" s="16" t="s">
        <v>7</v>
      </c>
      <c r="C6" s="17">
        <v>4500000</v>
      </c>
      <c r="D6" s="17">
        <f t="shared" ref="D6:D15" si="0">C6*5</f>
        <v>22500000</v>
      </c>
      <c r="E6" s="17">
        <f t="shared" ref="E6:E15" si="1">C6*7*1.3</f>
        <v>40950000</v>
      </c>
      <c r="F6" s="17">
        <f t="shared" ref="F6:F14" si="2">D6+E6</f>
        <v>63450000</v>
      </c>
    </row>
    <row r="7" spans="1:7" x14ac:dyDescent="0.2">
      <c r="A7" s="16">
        <v>3</v>
      </c>
      <c r="B7" s="16" t="s">
        <v>59</v>
      </c>
      <c r="C7" s="17">
        <v>6000000</v>
      </c>
      <c r="D7" s="17">
        <f>C7*5</f>
        <v>30000000</v>
      </c>
      <c r="E7" s="17">
        <f t="shared" si="1"/>
        <v>54600000</v>
      </c>
      <c r="F7" s="17">
        <f t="shared" si="2"/>
        <v>84600000</v>
      </c>
    </row>
    <row r="8" spans="1:7" x14ac:dyDescent="0.2">
      <c r="A8" s="16">
        <v>4</v>
      </c>
      <c r="B8" s="16" t="s">
        <v>60</v>
      </c>
      <c r="C8" s="17">
        <v>2655495</v>
      </c>
      <c r="D8" s="17">
        <f t="shared" si="0"/>
        <v>13277475</v>
      </c>
      <c r="E8" s="17">
        <f t="shared" si="1"/>
        <v>24165004.5</v>
      </c>
      <c r="F8" s="17">
        <f t="shared" si="2"/>
        <v>37442479.5</v>
      </c>
    </row>
    <row r="9" spans="1:7" x14ac:dyDescent="0.2">
      <c r="A9" s="16">
        <v>5</v>
      </c>
      <c r="B9" s="16" t="s">
        <v>61</v>
      </c>
      <c r="C9" s="17">
        <v>2717448</v>
      </c>
      <c r="D9" s="17">
        <f t="shared" si="0"/>
        <v>13587240</v>
      </c>
      <c r="E9" s="17">
        <f t="shared" si="1"/>
        <v>24728776.800000001</v>
      </c>
      <c r="F9" s="17">
        <f t="shared" si="2"/>
        <v>38316016.799999997</v>
      </c>
    </row>
    <row r="10" spans="1:7" x14ac:dyDescent="0.2">
      <c r="A10" s="16">
        <v>6</v>
      </c>
      <c r="B10" s="16" t="s">
        <v>62</v>
      </c>
      <c r="C10" s="17">
        <v>5434896</v>
      </c>
      <c r="D10" s="17">
        <f t="shared" si="0"/>
        <v>27174480</v>
      </c>
      <c r="E10" s="17">
        <f t="shared" si="1"/>
        <v>49457553.600000001</v>
      </c>
      <c r="F10" s="17">
        <f t="shared" si="2"/>
        <v>76632033.599999994</v>
      </c>
    </row>
    <row r="11" spans="1:7" x14ac:dyDescent="0.2">
      <c r="A11" s="16">
        <v>7</v>
      </c>
      <c r="B11" s="16" t="s">
        <v>63</v>
      </c>
      <c r="C11" s="17">
        <v>250000</v>
      </c>
      <c r="D11" s="17">
        <f t="shared" si="0"/>
        <v>1250000</v>
      </c>
      <c r="E11" s="17">
        <f t="shared" si="1"/>
        <v>2275000</v>
      </c>
      <c r="F11" s="17">
        <f t="shared" si="2"/>
        <v>3525000</v>
      </c>
    </row>
    <row r="12" spans="1:7" x14ac:dyDescent="0.2">
      <c r="A12" s="16">
        <v>8</v>
      </c>
      <c r="B12" s="16" t="s">
        <v>64</v>
      </c>
      <c r="C12" s="17">
        <v>333333</v>
      </c>
      <c r="D12" s="17">
        <f t="shared" si="0"/>
        <v>1666665</v>
      </c>
      <c r="E12" s="17">
        <f t="shared" si="1"/>
        <v>3033330.3000000003</v>
      </c>
      <c r="F12" s="17">
        <f t="shared" si="2"/>
        <v>4699995.3000000007</v>
      </c>
    </row>
    <row r="13" spans="1:7" x14ac:dyDescent="0.2">
      <c r="A13" s="16">
        <v>9</v>
      </c>
      <c r="B13" s="16" t="s">
        <v>65</v>
      </c>
      <c r="C13" s="17">
        <v>1144122</v>
      </c>
      <c r="D13" s="17">
        <f t="shared" si="0"/>
        <v>5720610</v>
      </c>
      <c r="E13" s="17">
        <f t="shared" si="1"/>
        <v>10411510.200000001</v>
      </c>
      <c r="F13" s="17">
        <f t="shared" si="2"/>
        <v>16132120.200000001</v>
      </c>
    </row>
    <row r="14" spans="1:7" x14ac:dyDescent="0.2">
      <c r="A14" s="16">
        <v>10</v>
      </c>
      <c r="B14" s="16" t="s">
        <v>66</v>
      </c>
      <c r="C14" s="17">
        <v>3112713</v>
      </c>
      <c r="D14" s="17">
        <f t="shared" si="0"/>
        <v>15563565</v>
      </c>
      <c r="E14" s="17">
        <f t="shared" si="1"/>
        <v>28325688.300000001</v>
      </c>
      <c r="F14" s="17">
        <f t="shared" si="2"/>
        <v>43889253.299999997</v>
      </c>
    </row>
    <row r="15" spans="1:7" x14ac:dyDescent="0.2">
      <c r="A15" s="16">
        <v>11</v>
      </c>
      <c r="B15" s="16" t="s">
        <v>67</v>
      </c>
      <c r="C15" s="17">
        <f>SUM(C5:C14)</f>
        <v>58757380</v>
      </c>
      <c r="D15" s="17">
        <f t="shared" si="0"/>
        <v>293786900</v>
      </c>
      <c r="E15" s="17">
        <f t="shared" si="1"/>
        <v>534692158</v>
      </c>
      <c r="F15" s="17">
        <f t="shared" ref="F15" si="3">SUM(F5:F14)</f>
        <v>828479057.99999988</v>
      </c>
    </row>
    <row r="19" spans="3:7" x14ac:dyDescent="0.2">
      <c r="C19" s="7"/>
      <c r="D19" s="12"/>
      <c r="G19" s="7"/>
    </row>
    <row r="20" spans="3:7" x14ac:dyDescent="0.2">
      <c r="D20" s="14"/>
      <c r="F20" s="13"/>
    </row>
    <row r="21" spans="3:7" x14ac:dyDescent="0.2">
      <c r="C21" s="12"/>
    </row>
    <row r="35" spans="1:8" ht="21" x14ac:dyDescent="0.55000000000000004">
      <c r="C35" s="2" t="s">
        <v>19</v>
      </c>
    </row>
    <row r="36" spans="1:8" x14ac:dyDescent="0.2">
      <c r="A36" t="s">
        <v>0</v>
      </c>
      <c r="B36" t="s">
        <v>1</v>
      </c>
      <c r="C36" t="s">
        <v>2</v>
      </c>
      <c r="D36" t="s">
        <v>3</v>
      </c>
      <c r="E36" t="s">
        <v>4</v>
      </c>
      <c r="F36" t="s">
        <v>9</v>
      </c>
      <c r="G36" t="s">
        <v>5</v>
      </c>
      <c r="H36" t="s">
        <v>75</v>
      </c>
    </row>
    <row r="37" spans="1:8" s="9" customFormat="1" ht="18" customHeight="1" x14ac:dyDescent="0.4">
      <c r="A37" s="8" t="s">
        <v>22</v>
      </c>
      <c r="B37" s="8" t="s">
        <v>16</v>
      </c>
      <c r="C37" s="8" t="s">
        <v>69</v>
      </c>
      <c r="D37" s="8" t="s">
        <v>70</v>
      </c>
      <c r="E37" s="8" t="s">
        <v>17</v>
      </c>
      <c r="F37" s="8" t="s">
        <v>21</v>
      </c>
      <c r="G37" s="8" t="s">
        <v>18</v>
      </c>
      <c r="H37" s="9" t="s">
        <v>74</v>
      </c>
    </row>
    <row r="38" spans="1:8" ht="18" x14ac:dyDescent="0.45">
      <c r="A38" s="3" t="s">
        <v>10</v>
      </c>
      <c r="B38" s="5">
        <v>17</v>
      </c>
      <c r="C38" s="5">
        <v>28</v>
      </c>
      <c r="D38" s="5">
        <v>8</v>
      </c>
      <c r="E38" s="5">
        <v>6</v>
      </c>
      <c r="F38" s="5">
        <v>8</v>
      </c>
      <c r="G38" s="5">
        <f>Table22[[#This Row],[Column2]]+Table22[[#This Row],[Column3]]+Table22[[#This Row],[Column5]]+Table22[[#This Row],[Column7]]+Table22[[#This Row],[Column72]]</f>
        <v>67</v>
      </c>
      <c r="H38">
        <f>Table22[[#This Row],[Column8]]-Table22[[#This Row],[Column5]]</f>
        <v>59</v>
      </c>
    </row>
    <row r="39" spans="1:8" ht="18" x14ac:dyDescent="0.45">
      <c r="A39" s="3" t="s">
        <v>11</v>
      </c>
      <c r="B39" s="5">
        <v>7</v>
      </c>
      <c r="C39" s="5">
        <v>7</v>
      </c>
      <c r="D39" s="5">
        <v>5</v>
      </c>
      <c r="E39" s="5">
        <v>1</v>
      </c>
      <c r="F39" s="5">
        <v>3</v>
      </c>
      <c r="G39" s="5">
        <f>Table22[[#This Row],[Column2]]+Table22[[#This Row],[Column3]]+Table22[[#This Row],[Column5]]+Table22[[#This Row],[Column7]]+Table22[[#This Row],[Column72]]</f>
        <v>23</v>
      </c>
      <c r="H39">
        <f>Table22[[#This Row],[Column8]]-Table22[[#This Row],[Column5]]</f>
        <v>18</v>
      </c>
    </row>
    <row r="40" spans="1:8" ht="18" x14ac:dyDescent="0.45">
      <c r="A40" s="3" t="s">
        <v>12</v>
      </c>
      <c r="B40" s="5">
        <v>10</v>
      </c>
      <c r="C40" s="5">
        <v>11</v>
      </c>
      <c r="D40" s="5">
        <v>1</v>
      </c>
      <c r="E40" s="5">
        <v>1</v>
      </c>
      <c r="F40" s="5">
        <v>3</v>
      </c>
      <c r="G40" s="5">
        <f>Table22[[#This Row],[Column2]]+Table22[[#This Row],[Column3]]+Table22[[#This Row],[Column5]]+Table22[[#This Row],[Column7]]+Table22[[#This Row],[Column72]]</f>
        <v>26</v>
      </c>
      <c r="H40">
        <f>Table22[[#This Row],[Column8]]-Table22[[#This Row],[Column5]]</f>
        <v>25</v>
      </c>
    </row>
    <row r="41" spans="1:8" ht="18" x14ac:dyDescent="0.45">
      <c r="A41" s="3" t="s">
        <v>13</v>
      </c>
      <c r="B41" s="5">
        <v>7</v>
      </c>
      <c r="C41" s="5">
        <v>4</v>
      </c>
      <c r="D41" s="5">
        <v>5</v>
      </c>
      <c r="E41" s="5">
        <v>1</v>
      </c>
      <c r="F41" s="5">
        <v>3</v>
      </c>
      <c r="G41" s="5">
        <f>Table22[[#This Row],[Column2]]+Table22[[#This Row],[Column3]]+Table22[[#This Row],[Column5]]+Table22[[#This Row],[Column7]]+Table22[[#This Row],[Column72]]</f>
        <v>20</v>
      </c>
      <c r="H41">
        <f>Table22[[#This Row],[Column8]]-Table22[[#This Row],[Column5]]</f>
        <v>15</v>
      </c>
    </row>
    <row r="42" spans="1:8" ht="18" x14ac:dyDescent="0.45">
      <c r="A42" s="3" t="s">
        <v>14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f>Table22[[#This Row],[Column2]]+Table22[[#This Row],[Column3]]+Table22[[#This Row],[Column5]]+Table22[[#This Row],[Column7]]+Table22[[#This Row],[Column72]]</f>
        <v>0</v>
      </c>
      <c r="H42">
        <f>Table22[[#This Row],[Column8]]-Table22[[#This Row],[Column5]]</f>
        <v>0</v>
      </c>
    </row>
    <row r="43" spans="1:8" ht="18" x14ac:dyDescent="0.45">
      <c r="A43" s="3" t="s">
        <v>15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f>Table22[[#This Row],[Column2]]+Table22[[#This Row],[Column3]]+Table22[[#This Row],[Column5]]+Table22[[#This Row],[Column7]]+Table22[[#This Row],[Column72]]</f>
        <v>0</v>
      </c>
      <c r="H43">
        <f>Table22[[#This Row],[Column8]]-Table22[[#This Row],[Column5]]</f>
        <v>0</v>
      </c>
    </row>
    <row r="44" spans="1:8" ht="19.5" x14ac:dyDescent="0.5">
      <c r="A44" s="4" t="s">
        <v>8</v>
      </c>
      <c r="B44" s="6">
        <f t="shared" ref="B44:F44" si="4">SUM(B38:B43)</f>
        <v>41</v>
      </c>
      <c r="C44" s="6">
        <f t="shared" si="4"/>
        <v>50</v>
      </c>
      <c r="D44" s="6">
        <f>D38+D39+D40+D41+D42+D43</f>
        <v>19</v>
      </c>
      <c r="E44" s="6">
        <f t="shared" si="4"/>
        <v>9</v>
      </c>
      <c r="F44" s="6">
        <f t="shared" si="4"/>
        <v>17</v>
      </c>
      <c r="G44" s="5">
        <f>Table22[[#This Row],[Column2]]+Table22[[#This Row],[Column3]]+Table22[[#This Row],[Column5]]+Table22[[#This Row],[Column7]]+Table22[[#This Row],[Column72]]</f>
        <v>136</v>
      </c>
      <c r="H44">
        <f>Table22[[#This Row],[Column8]]-Table22[[#This Row],[Column5]]</f>
        <v>117</v>
      </c>
    </row>
    <row r="46" spans="1:8" x14ac:dyDescent="0.2">
      <c r="A46" t="s">
        <v>71</v>
      </c>
    </row>
    <row r="64" ht="18" customHeight="1" x14ac:dyDescent="0.2"/>
    <row r="66" spans="1:7" ht="18" customHeight="1" x14ac:dyDescent="0.5">
      <c r="A66" s="1"/>
      <c r="B66" s="1"/>
      <c r="C66" s="1"/>
      <c r="D66" s="1"/>
      <c r="E66" s="1"/>
      <c r="F66" s="1"/>
      <c r="G66" s="1"/>
    </row>
    <row r="67" spans="1:7" ht="21" x14ac:dyDescent="0.55000000000000004">
      <c r="C67" s="2" t="s">
        <v>37</v>
      </c>
    </row>
    <row r="68" spans="1:7" x14ac:dyDescent="0.2">
      <c r="A68" t="s">
        <v>0</v>
      </c>
      <c r="B68" t="s">
        <v>1</v>
      </c>
      <c r="C68" t="s">
        <v>2</v>
      </c>
      <c r="D68" t="s">
        <v>3</v>
      </c>
      <c r="E68" t="s">
        <v>4</v>
      </c>
      <c r="F68" t="s">
        <v>9</v>
      </c>
      <c r="G68" t="s">
        <v>5</v>
      </c>
    </row>
    <row r="69" spans="1:7" s="9" customFormat="1" ht="18" customHeight="1" x14ac:dyDescent="0.4">
      <c r="A69" s="8" t="s">
        <v>6</v>
      </c>
      <c r="B69" s="8" t="s">
        <v>35</v>
      </c>
      <c r="C69" s="8" t="s">
        <v>20</v>
      </c>
      <c r="D69" s="8" t="s">
        <v>34</v>
      </c>
      <c r="E69" s="8" t="s">
        <v>28</v>
      </c>
      <c r="F69" s="8" t="s">
        <v>29</v>
      </c>
      <c r="G69" s="8" t="s">
        <v>18</v>
      </c>
    </row>
    <row r="70" spans="1:7" ht="18" x14ac:dyDescent="0.45">
      <c r="A70" s="3" t="s">
        <v>10</v>
      </c>
      <c r="B70" s="5"/>
      <c r="C70" s="5"/>
      <c r="D70" s="5"/>
      <c r="E70" s="5"/>
      <c r="F70" s="5"/>
      <c r="G70" s="5">
        <f>SUM(Table224[[#This Row],[Column72]]+Table224[[#This Row],[Column7]]+Table224[[#This Row],[Column5]]+Table224[[#This Row],[Column3]]+Table224[[#This Row],[Column2]])</f>
        <v>0</v>
      </c>
    </row>
    <row r="71" spans="1:7" ht="18" x14ac:dyDescent="0.45">
      <c r="A71" s="3" t="s">
        <v>11</v>
      </c>
      <c r="B71" s="5">
        <f>G39*G16</f>
        <v>0</v>
      </c>
      <c r="C71" s="5"/>
      <c r="D71" s="5"/>
      <c r="E71" s="5"/>
      <c r="F71" s="5">
        <f>(Table224[[#This Row],[Column7]]+Table224[[#This Row],[Column5]]+Table224[[#This Row],[Column3]]+Table224[[#This Row],[Column2]])*16.7/100</f>
        <v>0</v>
      </c>
      <c r="G71" s="5">
        <f>SUM(Table224[[#This Row],[Column72]]+Table224[[#This Row],[Column7]]+Table224[[#This Row],[Column5]]+Table224[[#This Row],[Column3]]+Table224[[#This Row],[Column2]])</f>
        <v>0</v>
      </c>
    </row>
    <row r="72" spans="1:7" ht="18" x14ac:dyDescent="0.45">
      <c r="A72" s="3" t="s">
        <v>12</v>
      </c>
      <c r="B72" s="5"/>
      <c r="C72" s="5"/>
      <c r="D72" s="5"/>
      <c r="E72" s="5"/>
      <c r="F72" s="5"/>
      <c r="G72" s="5"/>
    </row>
    <row r="73" spans="1:7" ht="18" x14ac:dyDescent="0.45">
      <c r="A73" s="3" t="s">
        <v>13</v>
      </c>
      <c r="B73" s="5"/>
      <c r="C73" s="5"/>
      <c r="D73" s="5"/>
      <c r="E73" s="5"/>
      <c r="F73" s="5"/>
      <c r="G73" s="5"/>
    </row>
    <row r="74" spans="1:7" ht="18" x14ac:dyDescent="0.45">
      <c r="A74" s="3" t="s">
        <v>14</v>
      </c>
      <c r="B74" s="5"/>
      <c r="C74" s="5"/>
      <c r="D74" s="5"/>
      <c r="E74" s="5"/>
      <c r="F74" s="5"/>
      <c r="G74" s="5"/>
    </row>
    <row r="75" spans="1:7" ht="18" x14ac:dyDescent="0.45">
      <c r="A75" s="3" t="s">
        <v>15</v>
      </c>
      <c r="B75" s="5"/>
      <c r="C75" s="5"/>
      <c r="D75" s="5"/>
      <c r="E75" s="5"/>
      <c r="F75" s="5"/>
      <c r="G75" s="5"/>
    </row>
    <row r="76" spans="1:7" ht="19.5" x14ac:dyDescent="0.5">
      <c r="A76" s="4" t="s">
        <v>8</v>
      </c>
      <c r="B76" s="6">
        <f>SUM(B70:B75)</f>
        <v>0</v>
      </c>
      <c r="C76" s="6">
        <f t="shared" ref="C76" si="5">SUM(C70:C75)</f>
        <v>0</v>
      </c>
      <c r="D76" s="6">
        <f t="shared" ref="D76" si="6">SUM(D70:D75)</f>
        <v>0</v>
      </c>
      <c r="E76" s="10">
        <f>SUM(E70:E75)</f>
        <v>0</v>
      </c>
      <c r="F76" s="6">
        <f>SUM(F70:F75)</f>
        <v>0</v>
      </c>
      <c r="G76" s="6">
        <f>SUM(G70:G75)</f>
        <v>0</v>
      </c>
    </row>
    <row r="105" spans="1:8" ht="21" x14ac:dyDescent="0.55000000000000004">
      <c r="C105" s="2" t="s">
        <v>33</v>
      </c>
    </row>
    <row r="106" spans="1:8" x14ac:dyDescent="0.2">
      <c r="A106" t="s">
        <v>0</v>
      </c>
      <c r="B106" t="s">
        <v>1</v>
      </c>
      <c r="C106" t="s">
        <v>30</v>
      </c>
      <c r="D106" t="s">
        <v>2</v>
      </c>
      <c r="E106" t="s">
        <v>3</v>
      </c>
      <c r="F106" t="s">
        <v>4</v>
      </c>
      <c r="G106" t="s">
        <v>9</v>
      </c>
      <c r="H106" t="s">
        <v>5</v>
      </c>
    </row>
    <row r="107" spans="1:8" s="9" customFormat="1" ht="18" customHeight="1" x14ac:dyDescent="0.4">
      <c r="A107" s="8" t="s">
        <v>22</v>
      </c>
      <c r="B107" s="8" t="s">
        <v>32</v>
      </c>
      <c r="C107" s="8" t="s">
        <v>31</v>
      </c>
      <c r="D107" s="8" t="s">
        <v>23</v>
      </c>
      <c r="E107" s="8" t="s">
        <v>24</v>
      </c>
      <c r="F107" s="8" t="s">
        <v>36</v>
      </c>
      <c r="G107" s="8" t="s">
        <v>25</v>
      </c>
      <c r="H107" s="8" t="s">
        <v>18</v>
      </c>
    </row>
    <row r="108" spans="1:8" ht="18" x14ac:dyDescent="0.45">
      <c r="A108" s="3" t="s">
        <v>45</v>
      </c>
      <c r="B108" s="5"/>
      <c r="C108" s="5"/>
      <c r="D108" s="5"/>
      <c r="E108" s="5"/>
      <c r="F108" s="5"/>
      <c r="G108" s="5"/>
      <c r="H108" s="5">
        <f>SUM(Table225[[#This Row],[Column2]:[Column72]])</f>
        <v>0</v>
      </c>
    </row>
    <row r="109" spans="1:8" ht="18" x14ac:dyDescent="0.45">
      <c r="A109" s="3" t="s">
        <v>38</v>
      </c>
      <c r="B109" s="5"/>
      <c r="C109" s="5"/>
      <c r="D109" s="5"/>
      <c r="E109" s="5"/>
      <c r="F109" s="5"/>
      <c r="G109" s="5"/>
      <c r="H109" s="5">
        <f>SUM(Table225[[#This Row],[Column2]:[Column72]])</f>
        <v>0</v>
      </c>
    </row>
    <row r="110" spans="1:8" ht="18" x14ac:dyDescent="0.45">
      <c r="A110" s="3" t="s">
        <v>46</v>
      </c>
      <c r="B110" s="5"/>
      <c r="C110" s="5"/>
      <c r="D110" s="5"/>
      <c r="E110" s="5"/>
      <c r="F110" s="5"/>
      <c r="G110" s="5"/>
      <c r="H110" s="5">
        <f>SUM(Table225[[#This Row],[Column2]:[Column72]])</f>
        <v>0</v>
      </c>
    </row>
    <row r="111" spans="1:8" ht="18" x14ac:dyDescent="0.45">
      <c r="A111" s="3" t="s">
        <v>47</v>
      </c>
      <c r="B111" s="5"/>
      <c r="C111" s="5"/>
      <c r="D111" s="5"/>
      <c r="E111" s="5"/>
      <c r="F111" s="5"/>
      <c r="G111" s="5"/>
      <c r="H111" s="5">
        <f>SUM(Table225[[#This Row],[Column2]:[Column72]])</f>
        <v>0</v>
      </c>
    </row>
    <row r="112" spans="1:8" ht="18" x14ac:dyDescent="0.45">
      <c r="A112" s="3" t="s">
        <v>48</v>
      </c>
      <c r="B112" s="5"/>
      <c r="C112" s="5"/>
      <c r="D112" s="5"/>
      <c r="E112" s="5"/>
      <c r="F112" s="5"/>
      <c r="G112" s="5"/>
      <c r="H112" s="5">
        <f>SUM(Table225[[#This Row],[Column2]:[Column72]])</f>
        <v>0</v>
      </c>
    </row>
    <row r="113" spans="1:8" ht="18" x14ac:dyDescent="0.45">
      <c r="A113" s="3" t="s">
        <v>49</v>
      </c>
      <c r="B113" s="5"/>
      <c r="C113" s="5"/>
      <c r="D113" s="5"/>
      <c r="E113" s="5"/>
      <c r="F113" s="5"/>
      <c r="G113" s="5"/>
      <c r="H113" s="5">
        <f>SUM(Table225[[#This Row],[Column2]:[Column72]])</f>
        <v>0</v>
      </c>
    </row>
    <row r="114" spans="1:8" ht="19.5" x14ac:dyDescent="0.5">
      <c r="A114" s="4" t="s">
        <v>8</v>
      </c>
      <c r="B114" s="6">
        <f t="shared" ref="B114:H114" si="7">SUM(B108:B113)</f>
        <v>0</v>
      </c>
      <c r="C114" s="6">
        <f>SUM(C108:C113)</f>
        <v>0</v>
      </c>
      <c r="D114" s="6">
        <f t="shared" si="7"/>
        <v>0</v>
      </c>
      <c r="E114" s="6">
        <f t="shared" si="7"/>
        <v>0</v>
      </c>
      <c r="F114" s="6">
        <f t="shared" si="7"/>
        <v>0</v>
      </c>
      <c r="G114" s="6">
        <f t="shared" si="7"/>
        <v>0</v>
      </c>
      <c r="H114" s="6">
        <f t="shared" si="7"/>
        <v>0</v>
      </c>
    </row>
    <row r="140" spans="1:8" ht="21" x14ac:dyDescent="0.55000000000000004">
      <c r="C140" s="2" t="s">
        <v>26</v>
      </c>
    </row>
    <row r="141" spans="1:8" x14ac:dyDescent="0.2">
      <c r="A141" t="s">
        <v>0</v>
      </c>
      <c r="B141" t="s">
        <v>1</v>
      </c>
      <c r="C141" t="s">
        <v>2</v>
      </c>
      <c r="D141" t="s">
        <v>3</v>
      </c>
      <c r="E141" t="s">
        <v>4</v>
      </c>
      <c r="F141" t="s">
        <v>9</v>
      </c>
      <c r="G141" t="s">
        <v>5</v>
      </c>
      <c r="H141" t="s">
        <v>42</v>
      </c>
    </row>
    <row r="142" spans="1:8" s="9" customFormat="1" ht="18" customHeight="1" x14ac:dyDescent="0.4">
      <c r="A142" s="8" t="s">
        <v>22</v>
      </c>
      <c r="B142" s="8" t="s">
        <v>39</v>
      </c>
      <c r="C142" s="8" t="s">
        <v>27</v>
      </c>
      <c r="D142" s="8" t="s">
        <v>40</v>
      </c>
      <c r="E142" s="8" t="s">
        <v>41</v>
      </c>
      <c r="F142" s="8" t="s">
        <v>43</v>
      </c>
      <c r="G142" s="8" t="s">
        <v>44</v>
      </c>
      <c r="H142" s="8" t="s">
        <v>18</v>
      </c>
    </row>
    <row r="143" spans="1:8" ht="18" x14ac:dyDescent="0.45">
      <c r="A143" s="3" t="s">
        <v>50</v>
      </c>
      <c r="B143" s="5"/>
      <c r="C143" s="5"/>
      <c r="D143" s="5"/>
      <c r="E143" s="5"/>
      <c r="F143" s="5"/>
      <c r="G143" s="11"/>
      <c r="H143" s="5">
        <f>Table2256[[#This Row],[Column8]]+Table2256[[#This Row],[Column72]]+Table2256[[#This Row],[Column7]]+Table2256[[#This Row],[Column5]]+Table2256[[#This Row],[Column3]]+Table2256[[#This Row],[Column2]]</f>
        <v>0</v>
      </c>
    </row>
    <row r="144" spans="1:8" ht="18" x14ac:dyDescent="0.45">
      <c r="A144" s="3" t="s">
        <v>51</v>
      </c>
      <c r="B144" s="5"/>
      <c r="C144" s="5"/>
      <c r="D144" s="5"/>
      <c r="E144" s="5"/>
      <c r="F144" s="5"/>
      <c r="G144" s="11"/>
      <c r="H144" s="5">
        <f>Table2256[[#This Row],[Column8]]+Table2256[[#This Row],[Column72]]+Table2256[[#This Row],[Column7]]+Table2256[[#This Row],[Column5]]+Table2256[[#This Row],[Column3]]+Table2256[[#This Row],[Column2]]</f>
        <v>0</v>
      </c>
    </row>
    <row r="145" spans="1:8" ht="18" x14ac:dyDescent="0.45">
      <c r="A145" s="3" t="s">
        <v>52</v>
      </c>
      <c r="B145" s="5"/>
      <c r="C145" s="5"/>
      <c r="D145" s="5"/>
      <c r="E145" s="5"/>
      <c r="F145" s="5"/>
      <c r="G145" s="11"/>
      <c r="H145" s="5">
        <f>Table2256[[#This Row],[Column8]]+Table2256[[#This Row],[Column72]]+Table2256[[#This Row],[Column7]]+Table2256[[#This Row],[Column5]]+Table2256[[#This Row],[Column3]]+Table2256[[#This Row],[Column2]]</f>
        <v>0</v>
      </c>
    </row>
    <row r="146" spans="1:8" ht="18" x14ac:dyDescent="0.45">
      <c r="A146" s="3" t="s">
        <v>53</v>
      </c>
      <c r="B146" s="5"/>
      <c r="C146" s="5"/>
      <c r="D146" s="5"/>
      <c r="E146" s="5"/>
      <c r="F146" s="5"/>
      <c r="G146" s="11"/>
      <c r="H146" s="5">
        <f>Table2256[[#This Row],[Column8]]+Table2256[[#This Row],[Column72]]+Table2256[[#This Row],[Column7]]+Table2256[[#This Row],[Column5]]+Table2256[[#This Row],[Column3]]+Table2256[[#This Row],[Column2]]</f>
        <v>0</v>
      </c>
    </row>
    <row r="147" spans="1:8" ht="18" x14ac:dyDescent="0.45">
      <c r="A147" s="3" t="s">
        <v>54</v>
      </c>
      <c r="B147" s="5"/>
      <c r="C147" s="5"/>
      <c r="D147" s="5"/>
      <c r="E147" s="5"/>
      <c r="F147" s="5"/>
      <c r="G147" s="11"/>
      <c r="H147" s="5">
        <f>Table2256[[#This Row],[Column8]]+Table2256[[#This Row],[Column72]]+Table2256[[#This Row],[Column7]]+Table2256[[#This Row],[Column5]]+Table2256[[#This Row],[Column3]]+Table2256[[#This Row],[Column2]]</f>
        <v>0</v>
      </c>
    </row>
    <row r="148" spans="1:8" ht="18" x14ac:dyDescent="0.45">
      <c r="A148" s="3" t="s">
        <v>55</v>
      </c>
      <c r="B148" s="5"/>
      <c r="C148" s="5"/>
      <c r="D148" s="5"/>
      <c r="E148" s="5"/>
      <c r="F148" s="5"/>
      <c r="G148" s="11"/>
      <c r="H148" s="5">
        <f>Table2256[[#This Row],[Column8]]+Table2256[[#This Row],[Column72]]+Table2256[[#This Row],[Column7]]+Table2256[[#This Row],[Column5]]+Table2256[[#This Row],[Column3]]+Table2256[[#This Row],[Column2]]</f>
        <v>0</v>
      </c>
    </row>
    <row r="149" spans="1:8" ht="19.5" x14ac:dyDescent="0.5">
      <c r="A149" s="4" t="s">
        <v>8</v>
      </c>
      <c r="B149" s="6">
        <f t="shared" ref="B149:F149" si="8">SUM(B143:B148)</f>
        <v>0</v>
      </c>
      <c r="C149" s="6">
        <f t="shared" si="8"/>
        <v>0</v>
      </c>
      <c r="D149" s="6">
        <f t="shared" si="8"/>
        <v>0</v>
      </c>
      <c r="E149" s="6">
        <f t="shared" si="8"/>
        <v>0</v>
      </c>
      <c r="F149" s="6">
        <f t="shared" si="8"/>
        <v>0</v>
      </c>
      <c r="G149" s="14">
        <f>SUM(G143:G148)</f>
        <v>0</v>
      </c>
      <c r="H149" s="6">
        <f>SUM(H143:H148)</f>
        <v>0</v>
      </c>
    </row>
  </sheetData>
  <pageMargins left="0.7" right="0.7" top="0.75" bottom="0.75" header="0.3" footer="0.3"/>
  <pageSetup paperSize="9" orientation="landscape" r:id="rId1"/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sazgar.com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ghobadiha</dc:creator>
  <cp:lastModifiedBy>se-mosh-5 Hoseini</cp:lastModifiedBy>
  <cp:lastPrinted>2021-09-14T14:43:29Z</cp:lastPrinted>
  <dcterms:created xsi:type="dcterms:W3CDTF">2014-08-25T04:04:20Z</dcterms:created>
  <dcterms:modified xsi:type="dcterms:W3CDTF">2021-09-20T04:33:03Z</dcterms:modified>
</cp:coreProperties>
</file>